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10" windowHeight="11010" activeTab="1"/>
  </bookViews>
  <sheets>
    <sheet name="Totals $2.75" sheetId="1" r:id="rId1"/>
    <sheet name="Headcount" sheetId="2" r:id="rId2"/>
  </sheets>
  <calcPr calcId="162912"/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J5" i="1"/>
  <c r="C14" i="1"/>
  <c r="D14" i="1"/>
  <c r="E14" i="1"/>
  <c r="F14" i="1"/>
  <c r="G14" i="1"/>
  <c r="J14" i="1"/>
  <c r="C15" i="1"/>
  <c r="D15" i="1"/>
  <c r="E15" i="1"/>
  <c r="F15" i="1"/>
  <c r="G15" i="1"/>
  <c r="J15" i="1"/>
  <c r="C16" i="1"/>
  <c r="D16" i="1"/>
  <c r="E16" i="1"/>
  <c r="F16" i="1"/>
  <c r="G16" i="1"/>
  <c r="J16" i="1"/>
  <c r="C17" i="1"/>
  <c r="D17" i="1"/>
  <c r="E17" i="1"/>
  <c r="F17" i="1"/>
  <c r="G17" i="1"/>
  <c r="J17" i="1"/>
  <c r="C18" i="1"/>
  <c r="D18" i="1"/>
  <c r="E18" i="1"/>
  <c r="F18" i="1"/>
  <c r="G18" i="1"/>
  <c r="J18" i="1"/>
  <c r="C6" i="1"/>
  <c r="D6" i="1"/>
  <c r="E6" i="1"/>
  <c r="F6" i="1"/>
  <c r="C7" i="1"/>
  <c r="D7" i="1"/>
  <c r="E7" i="1"/>
  <c r="F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F23" i="1"/>
  <c r="C24" i="1"/>
  <c r="D24" i="1"/>
  <c r="E24" i="1"/>
  <c r="F24" i="1"/>
  <c r="G21" i="2"/>
  <c r="G18" i="2"/>
  <c r="G11" i="2"/>
  <c r="D4" i="1"/>
  <c r="E4" i="1"/>
  <c r="F4" i="1"/>
  <c r="G4" i="1"/>
  <c r="J4" i="1"/>
  <c r="C4" i="1"/>
  <c r="G23" i="2"/>
  <c r="G17" i="2"/>
  <c r="G16" i="2"/>
  <c r="G6" i="2"/>
  <c r="G7" i="2"/>
  <c r="G8" i="2"/>
  <c r="G9" i="2"/>
  <c r="G10" i="2"/>
  <c r="G12" i="2"/>
  <c r="G13" i="2"/>
  <c r="G14" i="2"/>
  <c r="G15" i="2"/>
  <c r="G19" i="2"/>
  <c r="G20" i="2"/>
  <c r="G22" i="2"/>
  <c r="G24" i="2"/>
  <c r="G5" i="2"/>
  <c r="G6" i="1"/>
  <c r="J6" i="1"/>
  <c r="G23" i="1"/>
  <c r="J23" i="1"/>
  <c r="G19" i="1"/>
  <c r="J19" i="1"/>
  <c r="G11" i="1"/>
  <c r="J11" i="1"/>
  <c r="G10" i="1"/>
  <c r="J10" i="1"/>
  <c r="G7" i="1"/>
  <c r="J7" i="1"/>
  <c r="G21" i="1"/>
  <c r="J21" i="1"/>
  <c r="G13" i="1"/>
  <c r="J13" i="1"/>
  <c r="G9" i="1"/>
  <c r="J9" i="1"/>
  <c r="G22" i="1"/>
  <c r="J22" i="1"/>
  <c r="G24" i="1"/>
  <c r="G20" i="1"/>
  <c r="J20" i="1"/>
  <c r="G12" i="1"/>
  <c r="J12" i="1"/>
  <c r="G8" i="1"/>
  <c r="J8" i="1"/>
  <c r="J26" i="1"/>
</calcChain>
</file>

<file path=xl/sharedStrings.xml><?xml version="1.0" encoding="utf-8"?>
<sst xmlns="http://schemas.openxmlformats.org/spreadsheetml/2006/main" count="63" uniqueCount="33">
  <si>
    <t>Fiscal Year</t>
  </si>
  <si>
    <t>Fee Per Student</t>
  </si>
  <si>
    <t>Summer</t>
  </si>
  <si>
    <t>Fall</t>
  </si>
  <si>
    <t>Winter</t>
  </si>
  <si>
    <t>Spring</t>
  </si>
  <si>
    <t>Total</t>
  </si>
  <si>
    <t>Trailer Funding Methodology</t>
  </si>
  <si>
    <t>A.S.I. Funding</t>
  </si>
  <si>
    <t>Funding Shortfall</t>
  </si>
  <si>
    <t>FY 1995-96</t>
  </si>
  <si>
    <t>FY 1996-97</t>
  </si>
  <si>
    <t>FY 1997-98</t>
  </si>
  <si>
    <t>FY 1998-99</t>
  </si>
  <si>
    <t>FY 1999-2000</t>
  </si>
  <si>
    <t>FY 2000-01</t>
  </si>
  <si>
    <t>FY 2001-02</t>
  </si>
  <si>
    <t>FY 2002-03</t>
  </si>
  <si>
    <t>FY 2003-04</t>
  </si>
  <si>
    <t>FY 2004-05</t>
  </si>
  <si>
    <t>FY 2005-06</t>
  </si>
  <si>
    <t>FY 2006-07</t>
  </si>
  <si>
    <t>FY 2007-08</t>
  </si>
  <si>
    <t>FY 2008-09</t>
  </si>
  <si>
    <t>FY 2009-10</t>
  </si>
  <si>
    <t>FY 2010-11</t>
  </si>
  <si>
    <t>FY 2011-12</t>
  </si>
  <si>
    <t>FY 2012-13</t>
  </si>
  <si>
    <t>FY 2013-14</t>
  </si>
  <si>
    <t>FY 2014-15</t>
  </si>
  <si>
    <t>FY 2015-16 (projected</t>
  </si>
  <si>
    <t>Total Funding Shortfall</t>
  </si>
  <si>
    <t>Annualized Summer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</si>
</sst>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3" fontId="0" fillId="0" borderId="0" xfId="0" applyNumberFormat="1"/>
    <xf numFmtId="3" fontId="0" fillId="0" borderId="0" xfId="0" applyNumberFormat="1" applyAlignment="1">
      <alignment vertical="center" wrapText="1"/>
    </xf>
    <xf numFmtId="4" fontId="0" fillId="0" borderId="0" xfId="0" applyNumberFormat="1"/>
    <xf numFmtId="0" fontId="0" fillId="0" borderId="0" xfId="0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0" fillId="0" borderId="1" xfId="0" applyBorder="1"/>
    <xf numFmtId="3" fontId="0" fillId="0" borderId="1" xfId="0" applyNumberFormat="1" applyBorder="1" applyAlignment="1">
      <alignment horizontal="right" vertical="center" wrapText="1"/>
    </xf>
    <xf numFmtId="3" fontId="0" fillId="0" borderId="1" xfId="0" applyNumberFormat="1" applyBorder="1"/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4" fontId="0" fillId="0" borderId="1" xfId="1" applyFont="1" applyBorder="1"/>
    <xf numFmtId="44" fontId="0" fillId="0" borderId="1" xfId="0" applyNumberFormat="1" applyBorder="1"/>
    <xf numFmtId="0" fontId="2" fillId="2" borderId="1" xfId="0" applyFont="1" applyFill="1" applyBorder="1" applyAlignment="1">
      <alignment horizontal="center" wrapText="1"/>
    </xf>
    <xf numFmtId="44" fontId="0" fillId="0" borderId="3" xfId="1" applyFont="1" applyBorder="1"/>
    <xf numFmtId="0" fontId="0" fillId="0" borderId="3" xfId="0" applyBorder="1"/>
    <xf numFmtId="44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44" fontId="0" fillId="0" borderId="7" xfId="1" applyFont="1" applyBorder="1"/>
    <xf numFmtId="44" fontId="0" fillId="0" borderId="8" xfId="1" applyFont="1" applyBorder="1"/>
    <xf numFmtId="0" fontId="2" fillId="3" borderId="2" xfId="0" applyFont="1" applyFill="1" applyBorder="1" applyAlignment="1">
      <alignment horizontal="center" vertical="center"/>
    </xf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44" fontId="0" fillId="3" borderId="13" xfId="1" applyFont="1" applyFill="1" applyBorder="1"/>
    <xf numFmtId="44" fontId="0" fillId="3" borderId="14" xfId="1" applyFont="1" applyFill="1" applyBorder="1"/>
    <xf numFmtId="0" fontId="2" fillId="3" borderId="12" xfId="0" applyFont="1" applyFill="1" applyBorder="1" applyAlignment="1">
      <alignment horizontal="center" vertical="center" wrapText="1"/>
    </xf>
    <xf numFmtId="44" fontId="0" fillId="3" borderId="8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6"/>
  <sheetViews>
    <sheetView topLeftCell="A10" workbookViewId="0">
      <selection activeCell="C34" sqref="C34"/>
    </sheetView>
  </sheetViews>
  <sheetFormatPr defaultRowHeight="15" x14ac:dyDescent="0.25"/>
  <cols>
    <col min="1" max="1" width="20" customWidth="1"/>
    <col min="2" max="2" width="12.140625" customWidth="1"/>
    <col min="3" max="4" width="12.5703125" bestFit="1" customWidth="1"/>
    <col min="5" max="6" width="11.5703125" bestFit="1" customWidth="1"/>
    <col min="7" max="7" width="13.7109375" customWidth="1"/>
    <col min="8" max="8" width="15.5703125" customWidth="1"/>
    <col min="9" max="9" width="14.85546875" customWidth="1"/>
    <col min="10" max="10" width="15" customWidth="1"/>
  </cols>
  <sheetData>
    <row r="2" spans="1:10" ht="15.75" thickBot="1" x14ac:dyDescent="0.3"/>
    <row r="3" spans="1:10" ht="30.75" thickBot="1" x14ac:dyDescent="0.3">
      <c r="A3" s="26" t="s">
        <v>0</v>
      </c>
      <c r="B3" s="32" t="s">
        <v>1</v>
      </c>
      <c r="C3" s="23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27" t="s">
        <v>10</v>
      </c>
      <c r="B4" s="30"/>
      <c r="C4" s="24">
        <f>Headcount!C4</f>
        <v>0</v>
      </c>
      <c r="D4" s="17">
        <f>Headcount!D4</f>
        <v>0</v>
      </c>
      <c r="E4" s="17">
        <f>Headcount!E4</f>
        <v>0</v>
      </c>
      <c r="F4" s="17">
        <f>Headcount!F4</f>
        <v>0</v>
      </c>
      <c r="G4" s="17">
        <f>Headcount!G4</f>
        <v>0</v>
      </c>
      <c r="H4" s="18"/>
      <c r="I4" s="18"/>
      <c r="J4" s="19">
        <f>I4-G4</f>
        <v>0</v>
      </c>
    </row>
    <row r="5" spans="1:10" x14ac:dyDescent="0.25">
      <c r="A5" s="28" t="s">
        <v>11</v>
      </c>
      <c r="B5" s="31">
        <v>2.75</v>
      </c>
      <c r="C5" s="25">
        <f>B5*Headcount!C5</f>
        <v>19921</v>
      </c>
      <c r="D5" s="14">
        <f>B5*Headcount!D5</f>
        <v>51834.75</v>
      </c>
      <c r="E5" s="14">
        <f>B5*Headcount!E5</f>
        <v>49761.25</v>
      </c>
      <c r="F5" s="14">
        <f>B5*Headcount!F5</f>
        <v>49153.5</v>
      </c>
      <c r="G5" s="14">
        <f t="shared" ref="G5:G24" si="0">SUM(C5:F5)</f>
        <v>170670.5</v>
      </c>
      <c r="H5" s="8"/>
      <c r="I5" s="14">
        <v>225675.45</v>
      </c>
      <c r="J5" s="15">
        <f>I5-G5</f>
        <v>55004.950000000012</v>
      </c>
    </row>
    <row r="6" spans="1:10" x14ac:dyDescent="0.25">
      <c r="A6" s="28" t="s">
        <v>12</v>
      </c>
      <c r="B6" s="31">
        <v>2.75</v>
      </c>
      <c r="C6" s="25">
        <f>B6*Headcount!C6</f>
        <v>20031</v>
      </c>
      <c r="D6" s="14">
        <f>B6*Headcount!D6</f>
        <v>52690</v>
      </c>
      <c r="E6" s="14">
        <f>B6*Headcount!E6</f>
        <v>51254.5</v>
      </c>
      <c r="F6" s="14">
        <f>B6*Headcount!F6</f>
        <v>51306.75</v>
      </c>
      <c r="G6" s="14">
        <f>SUM(C6:F6)</f>
        <v>175282.25</v>
      </c>
      <c r="H6" s="8"/>
      <c r="I6" s="14">
        <v>225675.45</v>
      </c>
      <c r="J6" s="15">
        <f>I6-G6</f>
        <v>50393.200000000012</v>
      </c>
    </row>
    <row r="7" spans="1:10" x14ac:dyDescent="0.25">
      <c r="A7" s="28" t="s">
        <v>13</v>
      </c>
      <c r="B7" s="31">
        <v>2.75</v>
      </c>
      <c r="C7" s="25">
        <f>B7*Headcount!C7</f>
        <v>21169.5</v>
      </c>
      <c r="D7" s="14">
        <f>B7*Headcount!D7</f>
        <v>54263</v>
      </c>
      <c r="E7" s="14">
        <f>B7*Headcount!E7</f>
        <v>52753.25</v>
      </c>
      <c r="F7" s="14">
        <f>B7*Headcount!F7</f>
        <v>52252.75</v>
      </c>
      <c r="G7" s="14">
        <f t="shared" si="0"/>
        <v>180438.5</v>
      </c>
      <c r="H7" s="8"/>
      <c r="I7" s="14">
        <v>231044</v>
      </c>
      <c r="J7" s="15">
        <f>I7-G7</f>
        <v>50605.5</v>
      </c>
    </row>
    <row r="8" spans="1:10" x14ac:dyDescent="0.25">
      <c r="A8" s="28" t="s">
        <v>14</v>
      </c>
      <c r="B8" s="31">
        <v>2.75</v>
      </c>
      <c r="C8" s="25">
        <f>B8*Headcount!C8</f>
        <v>23144</v>
      </c>
      <c r="D8" s="14">
        <f>B8*Headcount!D8</f>
        <v>54403.25</v>
      </c>
      <c r="E8" s="14">
        <f>B8*Headcount!E8</f>
        <v>52068.5</v>
      </c>
      <c r="F8" s="14">
        <f>B8*Headcount!F8</f>
        <v>51914.5</v>
      </c>
      <c r="G8" s="14">
        <f t="shared" si="0"/>
        <v>181530.25</v>
      </c>
      <c r="H8" s="8"/>
      <c r="I8" s="14">
        <v>253783.53</v>
      </c>
      <c r="J8" s="15">
        <f t="shared" ref="J8:J9" si="1">I8-G8</f>
        <v>72253.279999999999</v>
      </c>
    </row>
    <row r="9" spans="1:10" x14ac:dyDescent="0.25">
      <c r="A9" s="28" t="s">
        <v>15</v>
      </c>
      <c r="B9" s="31">
        <v>2.75</v>
      </c>
      <c r="C9" s="25">
        <f>B9*Headcount!C9</f>
        <v>23853.5</v>
      </c>
      <c r="D9" s="14">
        <f>B9*Headcount!D9</f>
        <v>53880.75</v>
      </c>
      <c r="E9" s="14">
        <f>B9*Headcount!E9</f>
        <v>52527.75</v>
      </c>
      <c r="F9" s="14">
        <f>B9*Headcount!F9</f>
        <v>52959.5</v>
      </c>
      <c r="G9" s="14">
        <f t="shared" si="0"/>
        <v>183221.5</v>
      </c>
      <c r="H9" s="8"/>
      <c r="I9" s="14">
        <v>226500</v>
      </c>
      <c r="J9" s="15">
        <f t="shared" si="1"/>
        <v>43278.5</v>
      </c>
    </row>
    <row r="10" spans="1:10" x14ac:dyDescent="0.25">
      <c r="A10" s="28" t="s">
        <v>16</v>
      </c>
      <c r="B10" s="31">
        <v>2.75</v>
      </c>
      <c r="C10" s="25">
        <f>B10*Headcount!C10</f>
        <v>29023.5</v>
      </c>
      <c r="D10" s="14">
        <f>B10*Headcount!D10</f>
        <v>56856.25</v>
      </c>
      <c r="E10" s="14">
        <f>B10*Headcount!E10</f>
        <v>55077</v>
      </c>
      <c r="F10" s="14">
        <f>B10*Headcount!F10</f>
        <v>54645.25</v>
      </c>
      <c r="G10" s="14">
        <f t="shared" si="0"/>
        <v>195602</v>
      </c>
      <c r="H10" s="8"/>
      <c r="I10" s="14">
        <v>215175</v>
      </c>
      <c r="J10" s="15">
        <f>I10-G10</f>
        <v>19573</v>
      </c>
    </row>
    <row r="11" spans="1:10" x14ac:dyDescent="0.25">
      <c r="A11" s="28" t="s">
        <v>17</v>
      </c>
      <c r="B11" s="31">
        <v>2.75</v>
      </c>
      <c r="C11" s="25">
        <f>B11*Headcount!C11</f>
        <v>30824.75</v>
      </c>
      <c r="D11" s="14">
        <f>B11*Headcount!D11</f>
        <v>58022.25</v>
      </c>
      <c r="E11" s="14">
        <f>B11*Headcount!E11</f>
        <v>56267.75</v>
      </c>
      <c r="F11" s="14">
        <f>B11*Headcount!F11</f>
        <v>55511.5</v>
      </c>
      <c r="G11" s="14">
        <f t="shared" si="0"/>
        <v>200626.25</v>
      </c>
      <c r="H11" s="8"/>
      <c r="I11" s="14">
        <v>175175</v>
      </c>
      <c r="J11" s="15">
        <f>I11-G11</f>
        <v>-25451.25</v>
      </c>
    </row>
    <row r="12" spans="1:10" x14ac:dyDescent="0.25">
      <c r="A12" s="28" t="s">
        <v>18</v>
      </c>
      <c r="B12" s="31">
        <v>2.75</v>
      </c>
      <c r="C12" s="25">
        <f>B12*Headcount!C12</f>
        <v>30811</v>
      </c>
      <c r="D12" s="14">
        <f>B12*Headcount!D12</f>
        <v>56751.75</v>
      </c>
      <c r="E12" s="14">
        <f>B12*Headcount!E12</f>
        <v>54208</v>
      </c>
      <c r="F12" s="14">
        <f>B12*Headcount!F12</f>
        <v>54164</v>
      </c>
      <c r="G12" s="14">
        <f t="shared" si="0"/>
        <v>195934.75</v>
      </c>
      <c r="H12" s="8"/>
      <c r="I12" s="14">
        <v>140440.98000000001</v>
      </c>
      <c r="J12" s="15">
        <f>I12-G12</f>
        <v>-55493.76999999999</v>
      </c>
    </row>
    <row r="13" spans="1:10" x14ac:dyDescent="0.25">
      <c r="A13" s="28" t="s">
        <v>19</v>
      </c>
      <c r="B13" s="31">
        <v>2.75</v>
      </c>
      <c r="C13" s="25">
        <f>B13*Headcount!C13</f>
        <v>27810.75</v>
      </c>
      <c r="D13" s="14">
        <f>B13*Headcount!D13</f>
        <v>55844.25</v>
      </c>
      <c r="E13" s="14">
        <f>B13*Headcount!E13</f>
        <v>51051</v>
      </c>
      <c r="F13" s="14">
        <f>B13*Headcount!F13</f>
        <v>51419.5</v>
      </c>
      <c r="G13" s="14">
        <f t="shared" si="0"/>
        <v>186125.5</v>
      </c>
      <c r="H13" s="8"/>
      <c r="I13" s="14">
        <v>140441</v>
      </c>
      <c r="J13" s="15">
        <f>I13-G13</f>
        <v>-45684.5</v>
      </c>
    </row>
    <row r="14" spans="1:10" x14ac:dyDescent="0.25">
      <c r="A14" s="28" t="s">
        <v>20</v>
      </c>
      <c r="B14" s="31">
        <v>2.75</v>
      </c>
      <c r="C14" s="25">
        <f>B14*Headcount!C14</f>
        <v>25748.25</v>
      </c>
      <c r="D14" s="14">
        <f>B14*Headcount!D14</f>
        <v>55093.5</v>
      </c>
      <c r="E14" s="14">
        <f>B14*Headcount!E14</f>
        <v>51229.75</v>
      </c>
      <c r="F14" s="14">
        <f>B14*Headcount!F14</f>
        <v>51664.25</v>
      </c>
      <c r="G14" s="14">
        <f t="shared" si="0"/>
        <v>183735.75</v>
      </c>
      <c r="H14" s="8"/>
      <c r="I14" s="14">
        <v>140441</v>
      </c>
      <c r="J14" s="15">
        <f t="shared" ref="J14:J18" si="2">I14-G14</f>
        <v>-43294.75</v>
      </c>
    </row>
    <row r="15" spans="1:10" x14ac:dyDescent="0.25">
      <c r="A15" s="28" t="s">
        <v>21</v>
      </c>
      <c r="B15" s="31">
        <v>2.75</v>
      </c>
      <c r="C15" s="25">
        <f>B15*Headcount!C15</f>
        <v>25456.75</v>
      </c>
      <c r="D15" s="14">
        <f>B15*Headcount!D15</f>
        <v>56553.75</v>
      </c>
      <c r="E15" s="14">
        <f>B15*Headcount!E15</f>
        <v>52717.5</v>
      </c>
      <c r="F15" s="14">
        <f>B15*Headcount!F15</f>
        <v>52519.5</v>
      </c>
      <c r="G15" s="14">
        <f t="shared" si="0"/>
        <v>187247.5</v>
      </c>
      <c r="H15" s="8"/>
      <c r="I15" s="14">
        <v>140441</v>
      </c>
      <c r="J15" s="15">
        <f t="shared" si="2"/>
        <v>-46806.5</v>
      </c>
    </row>
    <row r="16" spans="1:10" x14ac:dyDescent="0.25">
      <c r="A16" s="28" t="s">
        <v>22</v>
      </c>
      <c r="B16" s="31">
        <v>2.75</v>
      </c>
      <c r="C16" s="25">
        <f>B16*Headcount!C16</f>
        <v>26499</v>
      </c>
      <c r="D16" s="14">
        <f>B16*Headcount!D16</f>
        <v>57890.25</v>
      </c>
      <c r="E16" s="14">
        <f>B16*Headcount!E16</f>
        <v>53696.5</v>
      </c>
      <c r="F16" s="14">
        <f>B16*Headcount!F16</f>
        <v>54257.5</v>
      </c>
      <c r="G16" s="14">
        <f t="shared" si="0"/>
        <v>192343.25</v>
      </c>
      <c r="H16" s="8"/>
      <c r="I16" s="14">
        <v>135526</v>
      </c>
      <c r="J16" s="15">
        <f t="shared" si="2"/>
        <v>-56817.25</v>
      </c>
    </row>
    <row r="17" spans="1:10" x14ac:dyDescent="0.25">
      <c r="A17" s="28" t="s">
        <v>23</v>
      </c>
      <c r="B17" s="31">
        <v>2.75</v>
      </c>
      <c r="C17" s="25">
        <f>B17*Headcount!C17</f>
        <v>26268</v>
      </c>
      <c r="D17" s="14">
        <f>B17*Headcount!D17</f>
        <v>57043.25</v>
      </c>
      <c r="E17" s="14">
        <f>B17*Headcount!E17</f>
        <v>54095.25</v>
      </c>
      <c r="F17" s="14">
        <f>B17*Headcount!F17</f>
        <v>55728.75</v>
      </c>
      <c r="G17" s="14">
        <f t="shared" si="0"/>
        <v>193135.25</v>
      </c>
      <c r="H17" s="8"/>
      <c r="I17" s="14">
        <v>131459.79999999999</v>
      </c>
      <c r="J17" s="15">
        <f t="shared" si="2"/>
        <v>-61675.450000000012</v>
      </c>
    </row>
    <row r="18" spans="1:10" x14ac:dyDescent="0.25">
      <c r="A18" s="28" t="s">
        <v>24</v>
      </c>
      <c r="B18" s="31">
        <v>2.75</v>
      </c>
      <c r="C18" s="25">
        <f>B18*Headcount!C18</f>
        <v>25302.75</v>
      </c>
      <c r="D18" s="14">
        <f>B18*Headcount!D18</f>
        <v>56702.25</v>
      </c>
      <c r="E18" s="14">
        <f>B18*Headcount!E18</f>
        <v>50729.25</v>
      </c>
      <c r="F18" s="14">
        <f>B18*Headcount!F18</f>
        <v>48457.75</v>
      </c>
      <c r="G18" s="14">
        <f t="shared" si="0"/>
        <v>181192</v>
      </c>
      <c r="H18" s="8"/>
      <c r="I18" s="14">
        <v>136587</v>
      </c>
      <c r="J18" s="15">
        <f t="shared" si="2"/>
        <v>-44605</v>
      </c>
    </row>
    <row r="19" spans="1:10" x14ac:dyDescent="0.25">
      <c r="A19" s="28" t="s">
        <v>25</v>
      </c>
      <c r="B19" s="31">
        <v>2.75</v>
      </c>
      <c r="C19" s="25">
        <f>B19*Headcount!C19</f>
        <v>1157.75</v>
      </c>
      <c r="D19" s="14">
        <f>B19*Headcount!D19</f>
        <v>55390.5</v>
      </c>
      <c r="E19" s="14">
        <f>B19*Headcount!E19</f>
        <v>52030</v>
      </c>
      <c r="F19" s="14">
        <f>B19*Headcount!F19</f>
        <v>52082.25</v>
      </c>
      <c r="G19" s="14">
        <f t="shared" si="0"/>
        <v>160660.5</v>
      </c>
      <c r="H19" s="8"/>
      <c r="I19" s="14">
        <v>109270</v>
      </c>
      <c r="J19" s="15">
        <f>I19-G19</f>
        <v>-51390.5</v>
      </c>
    </row>
    <row r="20" spans="1:10" x14ac:dyDescent="0.25">
      <c r="A20" s="28" t="s">
        <v>26</v>
      </c>
      <c r="B20" s="31">
        <v>2.75</v>
      </c>
      <c r="C20" s="25">
        <f>B20*Headcount!C20</f>
        <v>14539.25</v>
      </c>
      <c r="D20" s="14">
        <f>B20*Headcount!D20</f>
        <v>58531</v>
      </c>
      <c r="E20" s="14">
        <f>B20*Headcount!E20</f>
        <v>54543.5</v>
      </c>
      <c r="F20" s="14">
        <f>B20*Headcount!F20</f>
        <v>52305</v>
      </c>
      <c r="G20" s="14">
        <f t="shared" si="0"/>
        <v>179918.75</v>
      </c>
      <c r="H20" s="8"/>
      <c r="I20" s="14">
        <v>117465</v>
      </c>
      <c r="J20" s="15">
        <f>I20-G20</f>
        <v>-62453.75</v>
      </c>
    </row>
    <row r="21" spans="1:10" x14ac:dyDescent="0.25">
      <c r="A21" s="28" t="s">
        <v>27</v>
      </c>
      <c r="B21" s="31">
        <v>2.75</v>
      </c>
      <c r="C21" s="25">
        <f>B21*Headcount!C21</f>
        <v>16590.75</v>
      </c>
      <c r="D21" s="14">
        <f>B21*Headcount!D21</f>
        <v>59826.25</v>
      </c>
      <c r="E21" s="14">
        <f>B21*Headcount!E21</f>
        <v>54362</v>
      </c>
      <c r="F21" s="14">
        <f>B21*Headcount!F21</f>
        <v>52901.75</v>
      </c>
      <c r="G21" s="14">
        <f t="shared" si="0"/>
        <v>183680.75</v>
      </c>
      <c r="H21" s="8"/>
      <c r="I21" s="14">
        <v>125211</v>
      </c>
      <c r="J21" s="15">
        <f>I21-G21</f>
        <v>-58469.75</v>
      </c>
    </row>
    <row r="22" spans="1:10" x14ac:dyDescent="0.25">
      <c r="A22" s="28" t="s">
        <v>28</v>
      </c>
      <c r="B22" s="31">
        <v>2.75</v>
      </c>
      <c r="C22" s="25">
        <f>B22*Headcount!C22</f>
        <v>4383.5</v>
      </c>
      <c r="D22" s="14">
        <f>B22*Headcount!D22</f>
        <v>63959.5</v>
      </c>
      <c r="E22" s="14">
        <f>B22*Headcount!E22</f>
        <v>58770.25</v>
      </c>
      <c r="F22" s="14">
        <f>B22*Headcount!F22</f>
        <v>56872.75</v>
      </c>
      <c r="G22" s="14">
        <f t="shared" si="0"/>
        <v>183986</v>
      </c>
      <c r="H22" s="8"/>
      <c r="I22" s="14">
        <v>125211</v>
      </c>
      <c r="J22" s="15">
        <f>I22-G22</f>
        <v>-58775</v>
      </c>
    </row>
    <row r="23" spans="1:10" x14ac:dyDescent="0.25">
      <c r="A23" s="28" t="s">
        <v>29</v>
      </c>
      <c r="B23" s="31">
        <v>2.75</v>
      </c>
      <c r="C23" s="25">
        <f>B23*Headcount!C23</f>
        <v>2659.25</v>
      </c>
      <c r="D23" s="14">
        <f>B23*Headcount!D23</f>
        <v>67342</v>
      </c>
      <c r="E23" s="14">
        <f>B23*Headcount!E23</f>
        <v>64152</v>
      </c>
      <c r="F23" s="14">
        <f>B23*Headcount!F23</f>
        <v>57051.5</v>
      </c>
      <c r="G23" s="14">
        <f t="shared" si="0"/>
        <v>191204.75</v>
      </c>
      <c r="H23" s="8"/>
      <c r="I23" s="14">
        <v>125211</v>
      </c>
      <c r="J23" s="15">
        <f>I23-G23</f>
        <v>-65993.75</v>
      </c>
    </row>
    <row r="24" spans="1:10" ht="15.75" thickBot="1" x14ac:dyDescent="0.3">
      <c r="A24" s="29" t="s">
        <v>30</v>
      </c>
      <c r="B24" s="33">
        <v>2.75</v>
      </c>
      <c r="C24" s="25">
        <f>B24*Headcount!C24</f>
        <v>0</v>
      </c>
      <c r="D24" s="14">
        <f>B24*Headcount!D24</f>
        <v>0</v>
      </c>
      <c r="E24" s="14">
        <f>B24*Headcount!E24</f>
        <v>0</v>
      </c>
      <c r="F24" s="14">
        <f>B24*Headcount!F24</f>
        <v>0</v>
      </c>
      <c r="G24" s="14">
        <f t="shared" si="0"/>
        <v>0</v>
      </c>
      <c r="H24" s="8"/>
      <c r="I24" s="8"/>
      <c r="J24" s="8"/>
    </row>
    <row r="26" spans="1:10" ht="27.75" customHeight="1" x14ac:dyDescent="0.25">
      <c r="I26" s="16" t="s">
        <v>31</v>
      </c>
      <c r="J26" s="15">
        <f>SUM(J4:J25)</f>
        <v>-385802.78999999992</v>
      </c>
    </row>
  </sheetData>
  <pageMargins left="0.7" right="0.7" top="0.75" bottom="0.75" header="0.3" footer="0.3"/>
  <pageSetup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24"/>
  <sheetViews>
    <sheetView tabSelected="1" workbookViewId="0">
      <selection activeCell="C26" sqref="C26"/>
    </sheetView>
  </sheetViews>
  <sheetFormatPr defaultRowHeight="15" x14ac:dyDescent="0.25"/>
  <cols>
    <col min="1" max="1" width="20" customWidth="1"/>
    <col min="2" max="2" width="11" customWidth="1"/>
    <col min="7" max="7" width="11" customWidth="1"/>
    <col min="8" max="8" width="17.42578125" customWidth="1"/>
  </cols>
  <sheetData>
    <row r="3" spans="1:10" ht="45" x14ac:dyDescent="0.25">
      <c r="A3" t="s">
        <v>0</v>
      </c>
      <c r="B3" s="1" t="s">
        <v>32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2" t="s">
        <v>7</v>
      </c>
      <c r="I3" s="1" t="s">
        <v>8</v>
      </c>
      <c r="J3" s="1" t="s">
        <v>9</v>
      </c>
    </row>
    <row r="4" spans="1:10" x14ac:dyDescent="0.25">
      <c r="A4" t="s">
        <v>10</v>
      </c>
      <c r="C4" s="8"/>
      <c r="D4" s="8"/>
      <c r="E4" s="8"/>
      <c r="F4" s="8"/>
      <c r="G4" s="8"/>
    </row>
    <row r="5" spans="1:10" x14ac:dyDescent="0.25">
      <c r="A5" t="s">
        <v>11</v>
      </c>
      <c r="B5" s="3"/>
      <c r="C5" s="9">
        <v>7244</v>
      </c>
      <c r="D5" s="9">
        <v>18849</v>
      </c>
      <c r="E5" s="9">
        <v>18095</v>
      </c>
      <c r="F5" s="9">
        <v>17874</v>
      </c>
      <c r="G5" s="10">
        <f t="shared" ref="G5:G16" si="0">SUM(C5:F5)</f>
        <v>62062</v>
      </c>
    </row>
    <row r="6" spans="1:10" x14ac:dyDescent="0.25">
      <c r="A6" t="s">
        <v>12</v>
      </c>
      <c r="B6" s="3"/>
      <c r="C6" s="9">
        <v>7284</v>
      </c>
      <c r="D6" s="9">
        <v>19160</v>
      </c>
      <c r="E6" s="9">
        <v>18638</v>
      </c>
      <c r="F6" s="9">
        <v>18657</v>
      </c>
      <c r="G6" s="10">
        <f t="shared" si="0"/>
        <v>63739</v>
      </c>
    </row>
    <row r="7" spans="1:10" x14ac:dyDescent="0.25">
      <c r="A7" t="s">
        <v>13</v>
      </c>
      <c r="B7" s="3"/>
      <c r="C7" s="9">
        <v>7698</v>
      </c>
      <c r="D7" s="9">
        <v>19732</v>
      </c>
      <c r="E7" s="9">
        <v>19183</v>
      </c>
      <c r="F7" s="9">
        <v>19001</v>
      </c>
      <c r="G7" s="10">
        <f t="shared" si="0"/>
        <v>65614</v>
      </c>
    </row>
    <row r="8" spans="1:10" x14ac:dyDescent="0.25">
      <c r="A8" t="s">
        <v>14</v>
      </c>
      <c r="B8" s="3"/>
      <c r="C8" s="11">
        <v>8416</v>
      </c>
      <c r="D8" s="11">
        <v>19783</v>
      </c>
      <c r="E8" s="11">
        <v>18934</v>
      </c>
      <c r="F8" s="11">
        <v>18878</v>
      </c>
      <c r="G8" s="10">
        <f t="shared" si="0"/>
        <v>66011</v>
      </c>
    </row>
    <row r="9" spans="1:10" x14ac:dyDescent="0.25">
      <c r="A9" t="s">
        <v>15</v>
      </c>
      <c r="B9" s="5">
        <v>2891.3</v>
      </c>
      <c r="C9" s="11">
        <v>8674</v>
      </c>
      <c r="D9" s="11">
        <v>19593</v>
      </c>
      <c r="E9" s="11">
        <v>19101</v>
      </c>
      <c r="F9" s="11">
        <v>19258</v>
      </c>
      <c r="G9" s="10">
        <f t="shared" si="0"/>
        <v>66626</v>
      </c>
    </row>
    <row r="10" spans="1:10" x14ac:dyDescent="0.25">
      <c r="A10" t="s">
        <v>16</v>
      </c>
      <c r="B10" s="5">
        <v>3518</v>
      </c>
      <c r="C10" s="9">
        <v>10554</v>
      </c>
      <c r="D10" s="9">
        <v>20675</v>
      </c>
      <c r="E10" s="9">
        <v>20028</v>
      </c>
      <c r="F10" s="9">
        <v>19871</v>
      </c>
      <c r="G10" s="10">
        <f t="shared" si="0"/>
        <v>71128</v>
      </c>
    </row>
    <row r="11" spans="1:10" x14ac:dyDescent="0.25">
      <c r="A11" t="s">
        <v>17</v>
      </c>
      <c r="B11" s="7">
        <v>3736.3</v>
      </c>
      <c r="C11" s="9">
        <v>11209</v>
      </c>
      <c r="D11" s="9">
        <v>21099</v>
      </c>
      <c r="E11" s="9">
        <v>20461</v>
      </c>
      <c r="F11" s="9">
        <v>20186</v>
      </c>
      <c r="G11" s="10">
        <f t="shared" si="0"/>
        <v>72955</v>
      </c>
      <c r="H11" s="6"/>
    </row>
    <row r="12" spans="1:10" x14ac:dyDescent="0.25">
      <c r="A12" t="s">
        <v>18</v>
      </c>
      <c r="B12" s="7">
        <v>3734.7</v>
      </c>
      <c r="C12" s="9">
        <v>11204</v>
      </c>
      <c r="D12" s="9">
        <v>20637</v>
      </c>
      <c r="E12" s="9">
        <v>19712</v>
      </c>
      <c r="F12" s="9">
        <v>19696</v>
      </c>
      <c r="G12" s="10">
        <f t="shared" si="0"/>
        <v>71249</v>
      </c>
      <c r="I12" s="7"/>
      <c r="J12" s="6"/>
    </row>
    <row r="13" spans="1:10" x14ac:dyDescent="0.25">
      <c r="A13" t="s">
        <v>19</v>
      </c>
      <c r="B13" s="5">
        <v>3371</v>
      </c>
      <c r="C13" s="9">
        <v>10113</v>
      </c>
      <c r="D13" s="9">
        <v>20307</v>
      </c>
      <c r="E13" s="9">
        <v>18564</v>
      </c>
      <c r="F13" s="9">
        <v>18698</v>
      </c>
      <c r="G13" s="10">
        <f t="shared" si="0"/>
        <v>67682</v>
      </c>
    </row>
    <row r="14" spans="1:10" x14ac:dyDescent="0.25">
      <c r="A14" t="s">
        <v>20</v>
      </c>
      <c r="B14" s="5">
        <v>3121</v>
      </c>
      <c r="C14" s="9">
        <v>9363</v>
      </c>
      <c r="D14" s="9">
        <v>20034</v>
      </c>
      <c r="E14" s="9">
        <v>18629</v>
      </c>
      <c r="F14" s="9">
        <v>18787</v>
      </c>
      <c r="G14" s="10">
        <f t="shared" si="0"/>
        <v>66813</v>
      </c>
    </row>
    <row r="15" spans="1:10" x14ac:dyDescent="0.25">
      <c r="A15" t="s">
        <v>21</v>
      </c>
      <c r="B15" s="5">
        <v>3085.7</v>
      </c>
      <c r="C15" s="9">
        <v>9257</v>
      </c>
      <c r="D15" s="9">
        <v>20565</v>
      </c>
      <c r="E15" s="9">
        <v>19170</v>
      </c>
      <c r="F15" s="9">
        <v>19098</v>
      </c>
      <c r="G15" s="10">
        <f t="shared" si="0"/>
        <v>68090</v>
      </c>
    </row>
    <row r="16" spans="1:10" x14ac:dyDescent="0.25">
      <c r="A16" t="s">
        <v>22</v>
      </c>
      <c r="B16" s="5">
        <v>3212</v>
      </c>
      <c r="C16" s="13">
        <v>9636</v>
      </c>
      <c r="D16" s="13">
        <v>21051</v>
      </c>
      <c r="E16" s="13">
        <v>19526</v>
      </c>
      <c r="F16" s="13">
        <v>19730</v>
      </c>
      <c r="G16" s="10">
        <f t="shared" si="0"/>
        <v>69943</v>
      </c>
    </row>
    <row r="17" spans="1:7" x14ac:dyDescent="0.25">
      <c r="A17" t="s">
        <v>23</v>
      </c>
      <c r="B17" s="3">
        <v>3184</v>
      </c>
      <c r="C17" s="11">
        <v>9552</v>
      </c>
      <c r="D17" s="11">
        <v>20743</v>
      </c>
      <c r="E17" s="11">
        <v>19671</v>
      </c>
      <c r="F17" s="11">
        <v>20265</v>
      </c>
      <c r="G17" s="10">
        <f t="shared" ref="G17:G18" si="1">SUM(C17:F17)</f>
        <v>70231</v>
      </c>
    </row>
    <row r="18" spans="1:7" x14ac:dyDescent="0.25">
      <c r="A18" t="s">
        <v>24</v>
      </c>
      <c r="B18" s="4">
        <v>3067</v>
      </c>
      <c r="C18" s="11">
        <v>9201</v>
      </c>
      <c r="D18" s="11">
        <v>20619</v>
      </c>
      <c r="E18" s="11">
        <v>18447</v>
      </c>
      <c r="F18" s="11">
        <v>17621</v>
      </c>
      <c r="G18" s="10">
        <f t="shared" si="1"/>
        <v>65888</v>
      </c>
    </row>
    <row r="19" spans="1:7" x14ac:dyDescent="0.25">
      <c r="A19" t="s">
        <v>25</v>
      </c>
      <c r="B19">
        <v>140.30000000000001</v>
      </c>
      <c r="C19" s="12">
        <v>421</v>
      </c>
      <c r="D19" s="11">
        <v>20142</v>
      </c>
      <c r="E19" s="11">
        <v>18920</v>
      </c>
      <c r="F19" s="11">
        <v>18939</v>
      </c>
      <c r="G19" s="10">
        <f t="shared" ref="G19:G24" si="2">SUM(C19:F19)</f>
        <v>58422</v>
      </c>
    </row>
    <row r="20" spans="1:7" x14ac:dyDescent="0.25">
      <c r="A20" t="s">
        <v>26</v>
      </c>
      <c r="B20" s="5">
        <v>1762.3</v>
      </c>
      <c r="C20" s="11">
        <v>5287</v>
      </c>
      <c r="D20" s="11">
        <v>21284</v>
      </c>
      <c r="E20" s="11">
        <v>19834</v>
      </c>
      <c r="F20" s="11">
        <v>19020</v>
      </c>
      <c r="G20" s="10">
        <f t="shared" si="2"/>
        <v>65425</v>
      </c>
    </row>
    <row r="21" spans="1:7" x14ac:dyDescent="0.25">
      <c r="A21" t="s">
        <v>27</v>
      </c>
      <c r="B21" s="3">
        <v>2011</v>
      </c>
      <c r="C21" s="11">
        <v>6033</v>
      </c>
      <c r="D21" s="11">
        <v>21755</v>
      </c>
      <c r="E21" s="11">
        <v>19768</v>
      </c>
      <c r="F21" s="11">
        <v>19237</v>
      </c>
      <c r="G21" s="10">
        <f t="shared" si="2"/>
        <v>66793</v>
      </c>
    </row>
    <row r="22" spans="1:7" x14ac:dyDescent="0.25">
      <c r="A22" t="s">
        <v>28</v>
      </c>
      <c r="B22">
        <v>531.29999999999995</v>
      </c>
      <c r="C22" s="11">
        <v>1594</v>
      </c>
      <c r="D22" s="11">
        <v>23258</v>
      </c>
      <c r="E22" s="11">
        <v>21371</v>
      </c>
      <c r="F22" s="11">
        <v>20681</v>
      </c>
      <c r="G22" s="10">
        <f t="shared" si="2"/>
        <v>66904</v>
      </c>
    </row>
    <row r="23" spans="1:7" x14ac:dyDescent="0.25">
      <c r="A23" t="s">
        <v>29</v>
      </c>
      <c r="B23" s="3"/>
      <c r="C23" s="9">
        <v>967</v>
      </c>
      <c r="D23" s="9">
        <v>24488</v>
      </c>
      <c r="E23" s="9">
        <v>23328</v>
      </c>
      <c r="F23" s="9">
        <v>20746</v>
      </c>
      <c r="G23" s="10">
        <f t="shared" si="2"/>
        <v>69529</v>
      </c>
    </row>
    <row r="24" spans="1:7" x14ac:dyDescent="0.25">
      <c r="A24" t="s">
        <v>30</v>
      </c>
      <c r="B24" s="3"/>
      <c r="C24" s="8"/>
      <c r="D24" s="8"/>
      <c r="E24" s="8"/>
      <c r="F24" s="8"/>
      <c r="G24" s="10">
        <f t="shared" si="2"/>
        <v>0</v>
      </c>
    </row>
  </sheetData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Totals $2.75</vt:lpstr>
      <vt:lpstr>Headcount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Weser, Intef</dc:creator>
  <cp:lastModifiedBy>Administrator</cp:lastModifiedBy>
  <cp:revision/>
  <dcterms:created xsi:type="dcterms:W3CDTF">2015-06-15T21:01:27Z</dcterms:created>
  <dcterms:modified xsi:type="dcterms:W3CDTF">2015-08-20T22:44:29Z</dcterms:modified>
</cp:coreProperties>
</file>